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ade\Documents\Sue Enouen\"/>
    </mc:Choice>
  </mc:AlternateContent>
  <xr:revisionPtr revIDLastSave="0" documentId="8_{E98FDBEB-33C9-4ABB-9D66-A5B142E09484}" xr6:coauthVersionLast="47" xr6:coauthVersionMax="47" xr10:uidLastSave="{00000000-0000-0000-0000-000000000000}"/>
  <bookViews>
    <workbookView xWindow="-120" yWindow="-120" windowWidth="29040" windowHeight="15840" xr2:uid="{2AF3DADC-B355-4765-9589-26B1635566EB}"/>
  </bookViews>
  <sheets>
    <sheet name="Sheet1" sheetId="1" r:id="rId1"/>
  </sheets>
  <definedNames>
    <definedName name="_xlnm.Print_Titles" localSheetId="0">Sheet1!$A:$F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7" i="1" l="1"/>
  <c r="W29" i="1" s="1"/>
  <c r="T27" i="1"/>
  <c r="T29" i="1" s="1"/>
  <c r="S27" i="1"/>
  <c r="S29" i="1" s="1"/>
  <c r="R27" i="1"/>
  <c r="R29" i="1" s="1"/>
  <c r="Q27" i="1"/>
  <c r="P27" i="1"/>
  <c r="O27" i="1"/>
  <c r="N27" i="1"/>
  <c r="M27" i="1"/>
  <c r="L27" i="1"/>
  <c r="K27" i="1"/>
  <c r="J27" i="1"/>
  <c r="I27" i="1"/>
  <c r="V17" i="1"/>
  <c r="U17" i="1"/>
  <c r="V12" i="1"/>
  <c r="U12" i="1"/>
  <c r="U9" i="1"/>
  <c r="U3" i="1"/>
  <c r="V27" i="1" l="1"/>
  <c r="V29" i="1" s="1"/>
  <c r="U27" i="1"/>
  <c r="U29" i="1" s="1"/>
</calcChain>
</file>

<file path=xl/sharedStrings.xml><?xml version="1.0" encoding="utf-8"?>
<sst xmlns="http://schemas.openxmlformats.org/spreadsheetml/2006/main" count="201" uniqueCount="166">
  <si>
    <t>State</t>
  </si>
  <si>
    <t>City</t>
  </si>
  <si>
    <t>Address</t>
  </si>
  <si>
    <t>Phone Number</t>
  </si>
  <si>
    <t>Name</t>
  </si>
  <si>
    <t>Zip</t>
  </si>
  <si>
    <t>Abortion S=surgical M=medical C=chemical</t>
  </si>
  <si>
    <t>Affiliate</t>
  </si>
  <si>
    <t>Black County Average %</t>
  </si>
  <si>
    <t>Black Zipcode Average %</t>
  </si>
  <si>
    <t>Black Highest Census Tract %</t>
  </si>
  <si>
    <t>Number of Black Targeted Census Tracts</t>
  </si>
  <si>
    <t>Hispanic /Latino County Average %</t>
  </si>
  <si>
    <t>Hispanic /Latino Zipcode Average %</t>
  </si>
  <si>
    <t>Hispanic /Latino Highest Census Tract %</t>
  </si>
  <si>
    <t>Number of Hispanic /Latino Targeted Census Tracts</t>
  </si>
  <si>
    <t>Number of Colleges in 2-mile radius</t>
  </si>
  <si>
    <t>Targets Blacks Yes or No</t>
  </si>
  <si>
    <t>Targets     Hispanics /Latinos Yes or No</t>
  </si>
  <si>
    <t>Targets College Students Yes or No</t>
  </si>
  <si>
    <t>Targets Either Blacks or Hispanics/ Latinos</t>
  </si>
  <si>
    <t>Targets Blacks, Hispanics /Latinos or College Students</t>
  </si>
  <si>
    <t>Targets All Three Demo-graphics</t>
  </si>
  <si>
    <t>CA</t>
  </si>
  <si>
    <t>Orange (Santa Ana)</t>
  </si>
  <si>
    <t>700 S. Tustin St.</t>
  </si>
  <si>
    <t>Orange Health Center</t>
  </si>
  <si>
    <t>CO</t>
  </si>
  <si>
    <t>Colorado Springs</t>
  </si>
  <si>
    <t>3480 Centennial Blvd.</t>
  </si>
  <si>
    <t>719-475-7162</t>
  </si>
  <si>
    <t>Colorado Springs Westside</t>
  </si>
  <si>
    <t>SMC</t>
  </si>
  <si>
    <t>PPRM</t>
  </si>
  <si>
    <t>Denver</t>
  </si>
  <si>
    <t>7155 E 38th Ave</t>
  </si>
  <si>
    <t>303.321.2458</t>
  </si>
  <si>
    <t>Denver Stapleton</t>
  </si>
  <si>
    <t>DC</t>
  </si>
  <si>
    <t>Washington</t>
  </si>
  <si>
    <t>1225 4th Northeast</t>
  </si>
  <si>
    <t>PPMW</t>
  </si>
  <si>
    <t>FL</t>
  </si>
  <si>
    <t>Sarasota</t>
  </si>
  <si>
    <t>736 Central Avenue</t>
  </si>
  <si>
    <t>941-953-4060</t>
  </si>
  <si>
    <t>Sarasota Health Center</t>
  </si>
  <si>
    <t>PPSWCF</t>
  </si>
  <si>
    <t>IL</t>
  </si>
  <si>
    <t>Aurora</t>
  </si>
  <si>
    <t>3051 East New York Street</t>
  </si>
  <si>
    <t>(630) 585-0500</t>
  </si>
  <si>
    <t>PP/Aurora Health Center</t>
  </si>
  <si>
    <r>
      <rPr>
        <sz val="10"/>
        <rFont val="Arial"/>
        <family val="2"/>
      </rPr>
      <t>PP</t>
    </r>
    <r>
      <rPr>
        <sz val="10"/>
        <color indexed="17"/>
        <rFont val="Arial"/>
        <family val="2"/>
      </rPr>
      <t>IL</t>
    </r>
  </si>
  <si>
    <t>MA</t>
  </si>
  <si>
    <t>Worcester</t>
  </si>
  <si>
    <t>470 Pleasant St</t>
  </si>
  <si>
    <r>
      <t xml:space="preserve">(508) 854-3300 </t>
    </r>
    <r>
      <rPr>
        <sz val="10"/>
        <color indexed="57"/>
        <rFont val="Arial"/>
        <family val="2"/>
      </rPr>
      <t>/ 800.258.4448</t>
    </r>
  </si>
  <si>
    <t>Central Massachusetts Health Center</t>
  </si>
  <si>
    <t>01609</t>
  </si>
  <si>
    <t>PPLM</t>
  </si>
  <si>
    <t>MI</t>
  </si>
  <si>
    <t>Kalamazoo</t>
  </si>
  <si>
    <t>4201 W. Michigan Ave</t>
  </si>
  <si>
    <t>(269) 372-1200</t>
  </si>
  <si>
    <t>Kalamazoo Health Center</t>
  </si>
  <si>
    <t>PPMSM</t>
  </si>
  <si>
    <t>MN</t>
  </si>
  <si>
    <t>St. Paul</t>
  </si>
  <si>
    <t>671 Vandalia St</t>
  </si>
  <si>
    <t>(651) 698-2406</t>
  </si>
  <si>
    <t>St. Paul Health Center - Vandalia</t>
  </si>
  <si>
    <t>PPMNNDSD</t>
  </si>
  <si>
    <t>NC</t>
  </si>
  <si>
    <t>Fayetteville</t>
  </si>
  <si>
    <t>4551 Yadkin Rd</t>
  </si>
  <si>
    <t>866.942.7762</t>
  </si>
  <si>
    <t>Fayetteville Health Center</t>
  </si>
  <si>
    <t>PPCNC</t>
  </si>
  <si>
    <t>NE</t>
  </si>
  <si>
    <t>Lincoln</t>
  </si>
  <si>
    <t>5631 S. 48th St</t>
  </si>
  <si>
    <t>402-441-3333</t>
  </si>
  <si>
    <t>Lincoln South Health Center</t>
  </si>
  <si>
    <t>PPHeartland</t>
  </si>
  <si>
    <t>Omaha</t>
  </si>
  <si>
    <t>3105 N 93rd St</t>
  </si>
  <si>
    <t>877-811-7526</t>
  </si>
  <si>
    <t>Northwest Health Center</t>
  </si>
  <si>
    <t>NY</t>
  </si>
  <si>
    <t>Albany</t>
  </si>
  <si>
    <t>855 Central Ave</t>
  </si>
  <si>
    <t>518-434-5678</t>
  </si>
  <si>
    <t>PP/Albany Health Center</t>
  </si>
  <si>
    <t>UHPP</t>
  </si>
  <si>
    <t>Long Island City</t>
  </si>
  <si>
    <t>21-41 45th Rd,</t>
  </si>
  <si>
    <t>Schenectady</t>
  </si>
  <si>
    <t>1040 State Street</t>
  </si>
  <si>
    <t>518-374-5353</t>
  </si>
  <si>
    <t>PPMH</t>
  </si>
  <si>
    <t>OR</t>
  </si>
  <si>
    <t>Eugene</t>
  </si>
  <si>
    <t>3579 Franklin Blvd</t>
  </si>
  <si>
    <t>(541) 344-9411</t>
  </si>
  <si>
    <t>Eugene Springfield Center</t>
  </si>
  <si>
    <t>PPSWOR</t>
  </si>
  <si>
    <t>Portland</t>
  </si>
  <si>
    <t>3727 NE Martin Luther King Jr Blvd</t>
  </si>
  <si>
    <t>(888) 875-7820</t>
  </si>
  <si>
    <t>Northeast Portland Health Center</t>
  </si>
  <si>
    <t>PPofCW</t>
  </si>
  <si>
    <t>TN</t>
  </si>
  <si>
    <t>Memphis</t>
  </si>
  <si>
    <t>2430 Poplar Ave</t>
  </si>
  <si>
    <t>(901) 725-1717</t>
  </si>
  <si>
    <t>Memphis Health Center</t>
  </si>
  <si>
    <t>PPGMR</t>
  </si>
  <si>
    <t>TX</t>
  </si>
  <si>
    <t>Austin</t>
  </si>
  <si>
    <t>201 East Ben White Blvd.</t>
  </si>
  <si>
    <t>Dallas</t>
  </si>
  <si>
    <t>7989 West Virginia Drive</t>
  </si>
  <si>
    <r>
      <t xml:space="preserve">(214) 373-1868 </t>
    </r>
    <r>
      <rPr>
        <b/>
        <sz val="10"/>
        <color rgb="FF7030A0"/>
        <rFont val="Arial"/>
        <family val="2"/>
      </rPr>
      <t xml:space="preserve">214.373.1868 </t>
    </r>
  </si>
  <si>
    <t>South Dallas Surgical Health Services Center</t>
  </si>
  <si>
    <t>PpgreaterTXsurgical</t>
  </si>
  <si>
    <t>Fort Worth</t>
  </si>
  <si>
    <t>6464 John Ryan Dr</t>
  </si>
  <si>
    <t>817-276-8063</t>
  </si>
  <si>
    <t>Southwest Fort Worth Health Center</t>
  </si>
  <si>
    <t>SC</t>
  </si>
  <si>
    <t>Houston</t>
  </si>
  <si>
    <t>4600 Gulf Freeway</t>
  </si>
  <si>
    <r>
      <t xml:space="preserve">(713) 522-3976 </t>
    </r>
    <r>
      <rPr>
        <b/>
        <sz val="10"/>
        <color rgb="FF7030A0"/>
        <rFont val="Arial"/>
        <family val="2"/>
      </rPr>
      <t>713.535.2400</t>
    </r>
  </si>
  <si>
    <t>Prevention Park Health Center</t>
  </si>
  <si>
    <t>PPCChoice</t>
  </si>
  <si>
    <t>San Antonio</t>
  </si>
  <si>
    <t>2140 Babcock Rd.</t>
  </si>
  <si>
    <t>VA</t>
  </si>
  <si>
    <t>Virginia Beach</t>
  </si>
  <si>
    <t>515 Newtown Rd.</t>
  </si>
  <si>
    <t>(866) 904-7721</t>
  </si>
  <si>
    <t>Yakima Health Center</t>
  </si>
  <si>
    <t>PPGWNI</t>
  </si>
  <si>
    <t>WA</t>
  </si>
  <si>
    <t>Yakima</t>
  </si>
  <si>
    <t>1117 Tieton Drive</t>
  </si>
  <si>
    <t>Totals</t>
  </si>
  <si>
    <t>22 Mega Centers</t>
  </si>
  <si>
    <t>% Targeting these demographics</t>
  </si>
  <si>
    <t>Hispanics /Latinos</t>
  </si>
  <si>
    <t>College Students</t>
  </si>
  <si>
    <t>Blacks or Hispanics</t>
  </si>
  <si>
    <t>Blacks,     H/L's,</t>
  </si>
  <si>
    <t>All     Three</t>
  </si>
  <si>
    <t>/Latinos</t>
  </si>
  <si>
    <t>or College</t>
  </si>
  <si>
    <t>Color Key</t>
  </si>
  <si>
    <t>Location targets all three demographics</t>
  </si>
  <si>
    <t>Location targets Blacks and Hispanics/Latinos</t>
  </si>
  <si>
    <t>Location targets college students only</t>
  </si>
  <si>
    <t>Location has no targeted demographics</t>
  </si>
  <si>
    <t>No color</t>
  </si>
  <si>
    <t>Blacks</t>
  </si>
  <si>
    <t>Location targets Blacks only</t>
  </si>
  <si>
    <t>Location targets Hispanics/Latinos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</si>
</sst>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sz val="11"/>
      <name val="Calibri"/>
      <family val="2"/>
      <scheme val="minor"/>
    </font>
    <font>
      <sz val="10"/>
      <color indexed="57"/>
      <name val="Arial"/>
      <family val="2"/>
    </font>
    <font>
      <b/>
      <sz val="10"/>
      <color rgb="FF7030A0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/>
    </xf>
    <xf numFmtId="0" fontId="6" fillId="2" borderId="0" xfId="0" applyFont="1" applyFill="1"/>
    <xf numFmtId="0" fontId="5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left" wrapText="1"/>
    </xf>
    <xf numFmtId="164" fontId="5" fillId="2" borderId="3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/>
    </xf>
    <xf numFmtId="0" fontId="6" fillId="3" borderId="3" xfId="0" applyFont="1" applyFill="1" applyBorder="1"/>
    <xf numFmtId="0" fontId="4" fillId="3" borderId="3" xfId="0" applyFont="1" applyFill="1" applyBorder="1" applyAlignment="1">
      <alignment horizontal="left"/>
    </xf>
    <xf numFmtId="164" fontId="6" fillId="3" borderId="3" xfId="0" applyNumberFormat="1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164" fontId="5" fillId="4" borderId="3" xfId="0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164" fontId="5" fillId="3" borderId="3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5" fillId="3" borderId="3" xfId="0" quotePrefix="1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center"/>
    </xf>
    <xf numFmtId="164" fontId="11" fillId="4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3" xfId="0" applyBorder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164" fontId="2" fillId="0" borderId="4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5" fillId="3" borderId="0" xfId="0" applyFont="1" applyFill="1" applyAlignment="1">
      <alignment horizontal="left"/>
    </xf>
    <xf numFmtId="0" fontId="6" fillId="0" borderId="0" xfId="0" applyFont="1"/>
    <xf numFmtId="0" fontId="5" fillId="2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0" fillId="0" borderId="3" xfId="0" applyBorder="1"/>
    <xf numFmtId="164" fontId="5" fillId="0" borderId="3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164" fontId="5" fillId="5" borderId="3" xfId="0" applyNumberFormat="1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164" fontId="11" fillId="5" borderId="3" xfId="0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7" fillId="5" borderId="3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0" fontId="6" fillId="5" borderId="3" xfId="0" applyFont="1" applyFill="1" applyBorder="1" applyAlignment="1">
      <alignment horizontal="left"/>
    </xf>
    <xf numFmtId="164" fontId="6" fillId="5" borderId="3" xfId="0" applyNumberFormat="1" applyFont="1" applyFill="1" applyBorder="1" applyAlignment="1">
      <alignment horizontal="center"/>
    </xf>
    <xf numFmtId="0" fontId="5" fillId="5" borderId="3" xfId="0" applyFont="1" applyFill="1" applyBorder="1"/>
    <xf numFmtId="0" fontId="5" fillId="5" borderId="0" xfId="0" applyFont="1" applyFill="1" applyAlignment="1">
      <alignment horizontal="left"/>
    </xf>
    <xf numFmtId="0" fontId="5" fillId="6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164" fontId="6" fillId="6" borderId="3" xfId="0" applyNumberFormat="1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0" fontId="5" fillId="6" borderId="0" xfId="0" applyFont="1" applyFill="1" applyAlignment="1">
      <alignment horizontal="left"/>
    </xf>
    <xf numFmtId="0" fontId="4" fillId="6" borderId="3" xfId="0" applyFont="1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DBCE8-E992-46B5-9868-F8C737E83A1F}">
  <dimension ref="A1:W45"/>
  <sheetViews>
    <sheetView tabSelected="1" topLeftCell="A19" workbookViewId="0">
      <selection activeCell="K34" sqref="K34"/>
    </sheetView>
  </sheetViews>
  <sheetFormatPr defaultRowHeight="15" outlineLevelCol="1" x14ac:dyDescent="0.25"/>
  <cols>
    <col min="1" max="1" width="5.5703125" style="77" customWidth="1"/>
    <col min="2" max="2" width="16.7109375" customWidth="1"/>
    <col min="3" max="3" width="28.42578125" customWidth="1"/>
    <col min="4" max="5" width="0" hidden="1" customWidth="1"/>
    <col min="6" max="6" width="6" bestFit="1" customWidth="1"/>
    <col min="7" max="8" width="0" hidden="1" customWidth="1"/>
    <col min="9" max="10" width="8.140625" style="77" customWidth="1" outlineLevel="1"/>
    <col min="11" max="11" width="7.7109375" style="77" customWidth="1" outlineLevel="1"/>
    <col min="12" max="12" width="8.7109375" style="77" customWidth="1" outlineLevel="1"/>
    <col min="13" max="13" width="8.5703125" style="77" customWidth="1" outlineLevel="1"/>
    <col min="14" max="14" width="9.42578125" style="77" customWidth="1" outlineLevel="1"/>
    <col min="15" max="15" width="8.5703125" style="77" customWidth="1" outlineLevel="1"/>
    <col min="16" max="16" width="10.42578125" style="77" customWidth="1" outlineLevel="1"/>
    <col min="17" max="17" width="8.42578125" style="77" customWidth="1"/>
    <col min="18" max="20" width="9.28515625" style="77" customWidth="1"/>
    <col min="21" max="21" width="9.28515625" customWidth="1"/>
    <col min="22" max="22" width="10.42578125" bestFit="1" customWidth="1"/>
    <col min="23" max="23" width="9.140625" customWidth="1"/>
    <col min="24" max="24" width="9.140625" bestFit="1" customWidth="1"/>
  </cols>
  <sheetData>
    <row r="1" spans="1:23" ht="81.400000000000006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4" t="s">
        <v>22</v>
      </c>
    </row>
    <row r="2" spans="1:23" ht="26.25" x14ac:dyDescent="0.25">
      <c r="A2" s="5" t="s">
        <v>23</v>
      </c>
      <c r="B2" s="6" t="s">
        <v>24</v>
      </c>
      <c r="C2" s="6" t="s">
        <v>25</v>
      </c>
      <c r="D2" s="7" t="s">
        <v>26</v>
      </c>
      <c r="E2" s="8"/>
      <c r="F2" s="5">
        <v>92866</v>
      </c>
      <c r="G2" s="9">
        <v>92866</v>
      </c>
      <c r="H2" s="10"/>
      <c r="I2" s="11">
        <v>1.7000000000000001E-2</v>
      </c>
      <c r="J2" s="11">
        <v>1.4E-2</v>
      </c>
      <c r="K2" s="11">
        <v>0.03</v>
      </c>
      <c r="L2" s="12">
        <v>0</v>
      </c>
      <c r="M2" s="13">
        <v>0.33700000000000002</v>
      </c>
      <c r="N2" s="13">
        <v>0.39300000000000002</v>
      </c>
      <c r="O2" s="13">
        <v>0.94399999999999995</v>
      </c>
      <c r="P2" s="14">
        <v>10</v>
      </c>
      <c r="Q2" s="9">
        <v>1</v>
      </c>
      <c r="R2" s="9">
        <v>0</v>
      </c>
      <c r="S2" s="9">
        <v>1</v>
      </c>
      <c r="T2" s="9">
        <v>1</v>
      </c>
      <c r="U2" s="9">
        <v>1</v>
      </c>
      <c r="V2" s="9">
        <v>1</v>
      </c>
      <c r="W2" s="14"/>
    </row>
    <row r="3" spans="1:23" x14ac:dyDescent="0.25">
      <c r="A3" s="60" t="s">
        <v>27</v>
      </c>
      <c r="B3" s="64" t="s">
        <v>28</v>
      </c>
      <c r="C3" s="82" t="s">
        <v>29</v>
      </c>
      <c r="D3" s="61" t="s">
        <v>30</v>
      </c>
      <c r="E3" s="62" t="s">
        <v>31</v>
      </c>
      <c r="F3" s="64">
        <v>80907</v>
      </c>
      <c r="G3" s="64" t="s">
        <v>32</v>
      </c>
      <c r="H3" s="64" t="s">
        <v>33</v>
      </c>
      <c r="I3" s="83">
        <v>6.2E-2</v>
      </c>
      <c r="J3" s="83">
        <v>0.03</v>
      </c>
      <c r="K3" s="83">
        <v>4.7E-2</v>
      </c>
      <c r="L3" s="65">
        <v>0</v>
      </c>
      <c r="M3" s="84">
        <v>0.151</v>
      </c>
      <c r="N3" s="84">
        <v>0.14099999999999999</v>
      </c>
      <c r="O3" s="84">
        <v>0.19700000000000001</v>
      </c>
      <c r="P3" s="65">
        <v>0</v>
      </c>
      <c r="Q3" s="65">
        <v>0</v>
      </c>
      <c r="R3" s="65">
        <v>0</v>
      </c>
      <c r="S3" s="65">
        <v>0</v>
      </c>
      <c r="T3" s="65">
        <v>0</v>
      </c>
      <c r="U3" s="65">
        <f>+R3+S3</f>
        <v>0</v>
      </c>
      <c r="V3" s="65">
        <v>0</v>
      </c>
      <c r="W3" s="65"/>
    </row>
    <row r="4" spans="1:23" x14ac:dyDescent="0.25">
      <c r="A4" s="15" t="s">
        <v>27</v>
      </c>
      <c r="B4" s="16" t="s">
        <v>34</v>
      </c>
      <c r="C4" s="17" t="s">
        <v>35</v>
      </c>
      <c r="D4" s="17" t="s">
        <v>36</v>
      </c>
      <c r="E4" s="18" t="s">
        <v>37</v>
      </c>
      <c r="F4" s="16">
        <v>80207</v>
      </c>
      <c r="G4" s="16" t="s">
        <v>32</v>
      </c>
      <c r="H4" s="16" t="s">
        <v>33</v>
      </c>
      <c r="I4" s="19">
        <v>0.10199999999999999</v>
      </c>
      <c r="J4" s="19">
        <v>0.39100000000000001</v>
      </c>
      <c r="K4" s="19">
        <v>0.54800000000000004</v>
      </c>
      <c r="L4" s="20">
        <v>7</v>
      </c>
      <c r="M4" s="21">
        <v>0.318</v>
      </c>
      <c r="N4" s="21">
        <v>0.192</v>
      </c>
      <c r="O4" s="21">
        <v>0.83799999999999997</v>
      </c>
      <c r="P4" s="20">
        <v>5</v>
      </c>
      <c r="Q4" s="20">
        <v>1</v>
      </c>
      <c r="R4" s="20">
        <v>1</v>
      </c>
      <c r="S4" s="20">
        <v>1</v>
      </c>
      <c r="T4" s="20">
        <v>1</v>
      </c>
      <c r="U4" s="20">
        <v>1</v>
      </c>
      <c r="V4" s="20">
        <v>1</v>
      </c>
      <c r="W4" s="20">
        <v>1</v>
      </c>
    </row>
    <row r="5" spans="1:23" x14ac:dyDescent="0.25">
      <c r="A5" s="15" t="s">
        <v>38</v>
      </c>
      <c r="B5" s="16" t="s">
        <v>39</v>
      </c>
      <c r="C5" s="17" t="s">
        <v>40</v>
      </c>
      <c r="D5" s="17"/>
      <c r="E5" s="18"/>
      <c r="F5" s="16">
        <v>20002</v>
      </c>
      <c r="G5" s="16" t="s">
        <v>32</v>
      </c>
      <c r="H5" s="16" t="s">
        <v>41</v>
      </c>
      <c r="I5" s="19">
        <v>0.50700000000000001</v>
      </c>
      <c r="J5" s="19">
        <v>0.62</v>
      </c>
      <c r="K5" s="19">
        <v>0.95799999999999996</v>
      </c>
      <c r="L5" s="20">
        <v>34</v>
      </c>
      <c r="M5" s="21">
        <v>9.0999999999999998E-2</v>
      </c>
      <c r="N5" s="21">
        <v>4.3999999999999997E-2</v>
      </c>
      <c r="O5" s="21">
        <v>0.35899999999999999</v>
      </c>
      <c r="P5" s="20">
        <v>5</v>
      </c>
      <c r="Q5" s="20">
        <v>3</v>
      </c>
      <c r="R5" s="20">
        <v>1</v>
      </c>
      <c r="S5" s="20">
        <v>1</v>
      </c>
      <c r="T5" s="20">
        <v>1</v>
      </c>
      <c r="U5" s="20">
        <v>1</v>
      </c>
      <c r="V5" s="20">
        <v>1</v>
      </c>
      <c r="W5" s="20">
        <v>1</v>
      </c>
    </row>
    <row r="6" spans="1:23" x14ac:dyDescent="0.25">
      <c r="A6" s="22" t="s">
        <v>42</v>
      </c>
      <c r="B6" s="23" t="s">
        <v>43</v>
      </c>
      <c r="C6" s="24" t="s">
        <v>44</v>
      </c>
      <c r="D6" s="25" t="s">
        <v>45</v>
      </c>
      <c r="E6" s="26" t="s">
        <v>46</v>
      </c>
      <c r="F6" s="24">
        <v>34236</v>
      </c>
      <c r="G6" s="23" t="s">
        <v>32</v>
      </c>
      <c r="H6" s="23" t="s">
        <v>47</v>
      </c>
      <c r="I6" s="27">
        <v>4.7E-2</v>
      </c>
      <c r="J6" s="27">
        <v>6.0999999999999999E-2</v>
      </c>
      <c r="K6" s="27">
        <v>0.873</v>
      </c>
      <c r="L6" s="28">
        <v>5</v>
      </c>
      <c r="M6" s="29">
        <v>7.9000000000000001E-2</v>
      </c>
      <c r="N6" s="29">
        <v>0.11600000000000001</v>
      </c>
      <c r="O6" s="29">
        <v>0.35399999999999998</v>
      </c>
      <c r="P6" s="28">
        <v>6</v>
      </c>
      <c r="Q6" s="28">
        <v>0</v>
      </c>
      <c r="R6" s="28">
        <v>1</v>
      </c>
      <c r="S6" s="28">
        <v>1</v>
      </c>
      <c r="T6" s="28">
        <v>0</v>
      </c>
      <c r="U6" s="28">
        <v>1</v>
      </c>
      <c r="V6" s="28">
        <v>1</v>
      </c>
      <c r="W6" s="28"/>
    </row>
    <row r="7" spans="1:23" x14ac:dyDescent="0.25">
      <c r="A7" s="30" t="s">
        <v>48</v>
      </c>
      <c r="B7" s="31" t="s">
        <v>49</v>
      </c>
      <c r="C7" s="31" t="s">
        <v>50</v>
      </c>
      <c r="D7" s="31" t="s">
        <v>51</v>
      </c>
      <c r="E7" s="32" t="s">
        <v>52</v>
      </c>
      <c r="F7" s="31">
        <v>60504</v>
      </c>
      <c r="G7" s="31" t="s">
        <v>32</v>
      </c>
      <c r="H7" s="33" t="s">
        <v>53</v>
      </c>
      <c r="I7" s="34">
        <v>5.7000000000000002E-2</v>
      </c>
      <c r="J7" s="34">
        <v>0.13</v>
      </c>
      <c r="K7" s="34">
        <v>0.20100000000000001</v>
      </c>
      <c r="L7" s="35">
        <v>6</v>
      </c>
      <c r="M7" s="36">
        <v>0.307</v>
      </c>
      <c r="N7" s="36">
        <v>0.184</v>
      </c>
      <c r="O7" s="36">
        <v>0.747</v>
      </c>
      <c r="P7" s="35">
        <v>1</v>
      </c>
      <c r="Q7" s="35">
        <v>1</v>
      </c>
      <c r="R7" s="35">
        <v>1</v>
      </c>
      <c r="S7" s="35">
        <v>1</v>
      </c>
      <c r="T7" s="35">
        <v>1</v>
      </c>
      <c r="U7" s="20">
        <v>1</v>
      </c>
      <c r="V7" s="20">
        <v>1</v>
      </c>
      <c r="W7" s="20">
        <v>1</v>
      </c>
    </row>
    <row r="8" spans="1:23" x14ac:dyDescent="0.25">
      <c r="A8" s="30" t="s">
        <v>54</v>
      </c>
      <c r="B8" s="31" t="s">
        <v>55</v>
      </c>
      <c r="C8" s="37" t="s">
        <v>56</v>
      </c>
      <c r="D8" s="37" t="s">
        <v>57</v>
      </c>
      <c r="E8" s="38" t="s">
        <v>58</v>
      </c>
      <c r="F8" s="39" t="s">
        <v>59</v>
      </c>
      <c r="G8" s="31" t="s">
        <v>32</v>
      </c>
      <c r="H8" s="31" t="s">
        <v>60</v>
      </c>
      <c r="I8" s="34">
        <v>4.2000000000000003E-2</v>
      </c>
      <c r="J8" s="34">
        <v>8.7999999999999995E-2</v>
      </c>
      <c r="K8" s="34">
        <v>0.23</v>
      </c>
      <c r="L8" s="20">
        <v>17</v>
      </c>
      <c r="M8" s="21">
        <v>9.4E-2</v>
      </c>
      <c r="N8" s="21">
        <v>0.182</v>
      </c>
      <c r="O8" s="21">
        <v>0.52300000000000002</v>
      </c>
      <c r="P8" s="20">
        <v>20</v>
      </c>
      <c r="Q8" s="20">
        <v>3</v>
      </c>
      <c r="R8" s="20">
        <v>1</v>
      </c>
      <c r="S8" s="20">
        <v>1</v>
      </c>
      <c r="T8" s="20">
        <v>1</v>
      </c>
      <c r="U8" s="20">
        <v>1</v>
      </c>
      <c r="V8" s="20">
        <v>1</v>
      </c>
      <c r="W8" s="20">
        <v>1</v>
      </c>
    </row>
    <row r="9" spans="1:23" x14ac:dyDescent="0.25">
      <c r="A9" s="85" t="s">
        <v>61</v>
      </c>
      <c r="B9" s="86" t="s">
        <v>62</v>
      </c>
      <c r="C9" s="92" t="s">
        <v>63</v>
      </c>
      <c r="D9" s="92" t="s">
        <v>64</v>
      </c>
      <c r="E9" s="93" t="s">
        <v>65</v>
      </c>
      <c r="F9" s="86">
        <v>49006</v>
      </c>
      <c r="G9" s="86" t="s">
        <v>32</v>
      </c>
      <c r="H9" s="86" t="s">
        <v>66</v>
      </c>
      <c r="I9" s="88">
        <v>0.109</v>
      </c>
      <c r="J9" s="88">
        <v>0.13800000000000001</v>
      </c>
      <c r="K9" s="88">
        <v>0.22700000000000001</v>
      </c>
      <c r="L9" s="91">
        <v>1</v>
      </c>
      <c r="M9" s="94">
        <v>0.04</v>
      </c>
      <c r="N9" s="94">
        <v>3.9E-2</v>
      </c>
      <c r="O9" s="94">
        <v>6.2E-2</v>
      </c>
      <c r="P9" s="91">
        <v>0</v>
      </c>
      <c r="Q9" s="91">
        <v>3</v>
      </c>
      <c r="R9" s="91">
        <v>1</v>
      </c>
      <c r="S9" s="91">
        <v>0</v>
      </c>
      <c r="T9" s="91">
        <v>1</v>
      </c>
      <c r="U9" s="91">
        <f>+L9+P9</f>
        <v>1</v>
      </c>
      <c r="V9" s="91">
        <v>1</v>
      </c>
      <c r="W9" s="91"/>
    </row>
    <row r="10" spans="1:23" x14ac:dyDescent="0.25">
      <c r="A10" s="30" t="s">
        <v>67</v>
      </c>
      <c r="B10" s="31" t="s">
        <v>68</v>
      </c>
      <c r="C10" s="37" t="s">
        <v>69</v>
      </c>
      <c r="D10" s="37" t="s">
        <v>70</v>
      </c>
      <c r="E10" s="38" t="s">
        <v>71</v>
      </c>
      <c r="F10" s="31">
        <v>55114</v>
      </c>
      <c r="G10" s="31" t="s">
        <v>32</v>
      </c>
      <c r="H10" s="31" t="s">
        <v>72</v>
      </c>
      <c r="I10" s="34">
        <v>0.11</v>
      </c>
      <c r="J10" s="34">
        <v>0.156</v>
      </c>
      <c r="K10" s="34">
        <v>0.45200000000000001</v>
      </c>
      <c r="L10" s="20">
        <v>8</v>
      </c>
      <c r="M10" s="21">
        <v>7.1999999999999995E-2</v>
      </c>
      <c r="N10" s="21">
        <v>3.5000000000000003E-2</v>
      </c>
      <c r="O10" s="21">
        <v>0.16700000000000001</v>
      </c>
      <c r="P10" s="20">
        <v>1</v>
      </c>
      <c r="Q10" s="20">
        <v>5</v>
      </c>
      <c r="R10" s="20">
        <v>1</v>
      </c>
      <c r="S10" s="20">
        <v>1</v>
      </c>
      <c r="T10" s="20">
        <v>1</v>
      </c>
      <c r="U10" s="20">
        <v>1</v>
      </c>
      <c r="V10" s="20">
        <v>1</v>
      </c>
      <c r="W10" s="20">
        <v>1</v>
      </c>
    </row>
    <row r="11" spans="1:23" x14ac:dyDescent="0.25">
      <c r="A11" s="15" t="s">
        <v>73</v>
      </c>
      <c r="B11" s="17" t="s">
        <v>74</v>
      </c>
      <c r="C11" s="17" t="s">
        <v>75</v>
      </c>
      <c r="D11" s="17" t="s">
        <v>76</v>
      </c>
      <c r="E11" s="18" t="s">
        <v>77</v>
      </c>
      <c r="F11" s="16">
        <v>28303</v>
      </c>
      <c r="G11" s="16" t="s">
        <v>32</v>
      </c>
      <c r="H11" s="16" t="s">
        <v>78</v>
      </c>
      <c r="I11" s="19">
        <v>0.36699999999999999</v>
      </c>
      <c r="J11" s="19">
        <v>0.38700000000000001</v>
      </c>
      <c r="K11" s="19">
        <v>0.63800000000000001</v>
      </c>
      <c r="L11" s="20">
        <v>2</v>
      </c>
      <c r="M11" s="21">
        <v>9.5000000000000001E-2</v>
      </c>
      <c r="N11" s="21">
        <v>9.5000000000000001E-2</v>
      </c>
      <c r="O11" s="21">
        <v>0.188</v>
      </c>
      <c r="P11" s="20">
        <v>1</v>
      </c>
      <c r="Q11" s="20">
        <v>1</v>
      </c>
      <c r="R11" s="20">
        <v>1</v>
      </c>
      <c r="S11" s="20">
        <v>1</v>
      </c>
      <c r="T11" s="20">
        <v>1</v>
      </c>
      <c r="U11" s="20">
        <v>1</v>
      </c>
      <c r="V11" s="20">
        <v>1</v>
      </c>
      <c r="W11" s="20">
        <v>1</v>
      </c>
    </row>
    <row r="12" spans="1:23" x14ac:dyDescent="0.25">
      <c r="A12" s="99" t="s">
        <v>79</v>
      </c>
      <c r="B12" s="100" t="s">
        <v>80</v>
      </c>
      <c r="C12" s="101" t="s">
        <v>81</v>
      </c>
      <c r="D12" s="101" t="s">
        <v>82</v>
      </c>
      <c r="E12" s="102" t="s">
        <v>83</v>
      </c>
      <c r="F12" s="100">
        <v>68516</v>
      </c>
      <c r="G12" s="100" t="s">
        <v>32</v>
      </c>
      <c r="H12" s="103" t="s">
        <v>84</v>
      </c>
      <c r="I12" s="104">
        <v>3.5000000000000003E-2</v>
      </c>
      <c r="J12" s="104">
        <v>1.4999999999999999E-2</v>
      </c>
      <c r="K12" s="104">
        <v>4.4999999999999998E-2</v>
      </c>
      <c r="L12" s="105">
        <v>0</v>
      </c>
      <c r="M12" s="106">
        <v>5.8000000000000003E-2</v>
      </c>
      <c r="N12" s="106">
        <v>2.7E-2</v>
      </c>
      <c r="O12" s="106">
        <v>8.5999999999999993E-2</v>
      </c>
      <c r="P12" s="105">
        <v>0</v>
      </c>
      <c r="Q12" s="105">
        <v>1</v>
      </c>
      <c r="R12" s="105">
        <v>0</v>
      </c>
      <c r="S12" s="105">
        <v>0</v>
      </c>
      <c r="T12" s="105">
        <v>1</v>
      </c>
      <c r="U12" s="105">
        <f>+L12+P12</f>
        <v>0</v>
      </c>
      <c r="V12" s="105">
        <f>+L12+P12+Q12</f>
        <v>1</v>
      </c>
      <c r="W12" s="105"/>
    </row>
    <row r="13" spans="1:23" x14ac:dyDescent="0.25">
      <c r="A13" s="85" t="s">
        <v>79</v>
      </c>
      <c r="B13" s="86" t="s">
        <v>85</v>
      </c>
      <c r="C13" s="92" t="s">
        <v>86</v>
      </c>
      <c r="D13" s="92" t="s">
        <v>87</v>
      </c>
      <c r="E13" s="93" t="s">
        <v>88</v>
      </c>
      <c r="F13" s="86">
        <v>68134</v>
      </c>
      <c r="G13" s="86" t="s">
        <v>32</v>
      </c>
      <c r="H13" s="95" t="s">
        <v>84</v>
      </c>
      <c r="I13" s="96">
        <v>0.11600000000000001</v>
      </c>
      <c r="J13" s="96">
        <v>0.154</v>
      </c>
      <c r="K13" s="96">
        <v>0.26100000000000001</v>
      </c>
      <c r="L13" s="91">
        <v>5</v>
      </c>
      <c r="M13" s="94">
        <v>0.112</v>
      </c>
      <c r="N13" s="94">
        <v>4.7E-2</v>
      </c>
      <c r="O13" s="94">
        <v>7.6999999999999999E-2</v>
      </c>
      <c r="P13" s="91">
        <v>0</v>
      </c>
      <c r="Q13" s="91">
        <v>1</v>
      </c>
      <c r="R13" s="91">
        <v>1</v>
      </c>
      <c r="S13" s="91">
        <v>0</v>
      </c>
      <c r="T13" s="91">
        <v>1</v>
      </c>
      <c r="U13" s="91">
        <v>1</v>
      </c>
      <c r="V13" s="91">
        <v>1</v>
      </c>
      <c r="W13" s="91"/>
    </row>
    <row r="14" spans="1:23" x14ac:dyDescent="0.25">
      <c r="A14" s="85" t="s">
        <v>89</v>
      </c>
      <c r="B14" s="86" t="s">
        <v>90</v>
      </c>
      <c r="C14" s="92" t="s">
        <v>91</v>
      </c>
      <c r="D14" s="92" t="s">
        <v>92</v>
      </c>
      <c r="E14" s="93" t="s">
        <v>93</v>
      </c>
      <c r="F14" s="86">
        <v>12210</v>
      </c>
      <c r="G14" s="86" t="s">
        <v>32</v>
      </c>
      <c r="H14" s="86" t="s">
        <v>94</v>
      </c>
      <c r="I14" s="88">
        <v>0.127</v>
      </c>
      <c r="J14" s="88">
        <v>0.48199999999999998</v>
      </c>
      <c r="K14" s="88">
        <v>0.78300000000000003</v>
      </c>
      <c r="L14" s="91">
        <v>7</v>
      </c>
      <c r="M14" s="94">
        <v>4.9000000000000002E-2</v>
      </c>
      <c r="N14" s="94">
        <v>0.09</v>
      </c>
      <c r="O14" s="94">
        <v>0.13800000000000001</v>
      </c>
      <c r="P14" s="91">
        <v>0</v>
      </c>
      <c r="Q14" s="91">
        <v>2</v>
      </c>
      <c r="R14" s="91">
        <v>1</v>
      </c>
      <c r="S14" s="91">
        <v>0</v>
      </c>
      <c r="T14" s="91">
        <v>1</v>
      </c>
      <c r="U14" s="91">
        <v>1</v>
      </c>
      <c r="V14" s="91">
        <v>1</v>
      </c>
      <c r="W14" s="91"/>
    </row>
    <row r="15" spans="1:23" x14ac:dyDescent="0.25">
      <c r="A15" s="30" t="s">
        <v>89</v>
      </c>
      <c r="B15" s="31" t="s">
        <v>95</v>
      </c>
      <c r="C15" s="37" t="s">
        <v>96</v>
      </c>
      <c r="D15" s="37"/>
      <c r="E15" s="38"/>
      <c r="F15" s="31">
        <v>11101</v>
      </c>
      <c r="G15" s="31"/>
      <c r="H15" s="31"/>
      <c r="I15" s="34">
        <v>0.191</v>
      </c>
      <c r="J15" s="34">
        <v>0.20799999999999999</v>
      </c>
      <c r="K15" s="34">
        <v>0.55800000000000005</v>
      </c>
      <c r="L15" s="20">
        <v>6</v>
      </c>
      <c r="M15" s="21">
        <v>0.27500000000000002</v>
      </c>
      <c r="N15" s="21">
        <v>0.34499999999999997</v>
      </c>
      <c r="O15" s="21">
        <v>0.75</v>
      </c>
      <c r="P15" s="20">
        <v>17</v>
      </c>
      <c r="Q15" s="20">
        <v>3</v>
      </c>
      <c r="R15" s="20">
        <v>1</v>
      </c>
      <c r="S15" s="20">
        <v>1</v>
      </c>
      <c r="T15" s="20">
        <v>1</v>
      </c>
      <c r="U15" s="20">
        <v>1</v>
      </c>
      <c r="V15" s="20">
        <v>1</v>
      </c>
      <c r="W15" s="20">
        <v>1</v>
      </c>
    </row>
    <row r="16" spans="1:23" x14ac:dyDescent="0.25">
      <c r="A16" s="30" t="s">
        <v>89</v>
      </c>
      <c r="B16" s="31" t="s">
        <v>97</v>
      </c>
      <c r="C16" s="31" t="s">
        <v>98</v>
      </c>
      <c r="D16" s="31" t="s">
        <v>99</v>
      </c>
      <c r="E16" s="32" t="s">
        <v>97</v>
      </c>
      <c r="F16" s="31">
        <v>12307</v>
      </c>
      <c r="G16" s="31" t="s">
        <v>32</v>
      </c>
      <c r="H16" s="31" t="s">
        <v>100</v>
      </c>
      <c r="I16" s="34">
        <v>9.5000000000000001E-2</v>
      </c>
      <c r="J16" s="34">
        <v>0.41899999999999998</v>
      </c>
      <c r="K16" s="34">
        <v>0.42499999999999999</v>
      </c>
      <c r="L16" s="20">
        <v>11</v>
      </c>
      <c r="M16" s="21">
        <v>5.7000000000000002E-2</v>
      </c>
      <c r="N16" s="21">
        <v>0.17100000000000001</v>
      </c>
      <c r="O16" s="21">
        <v>0.20100000000000001</v>
      </c>
      <c r="P16" s="20">
        <v>3</v>
      </c>
      <c r="Q16" s="20">
        <v>3</v>
      </c>
      <c r="R16" s="20">
        <v>1</v>
      </c>
      <c r="S16" s="20">
        <v>1</v>
      </c>
      <c r="T16" s="20">
        <v>1</v>
      </c>
      <c r="U16" s="20">
        <v>1</v>
      </c>
      <c r="V16" s="20">
        <v>1</v>
      </c>
      <c r="W16" s="20">
        <v>1</v>
      </c>
    </row>
    <row r="17" spans="1:23" x14ac:dyDescent="0.25">
      <c r="A17" s="99" t="s">
        <v>101</v>
      </c>
      <c r="B17" s="100" t="s">
        <v>102</v>
      </c>
      <c r="C17" s="101" t="s">
        <v>103</v>
      </c>
      <c r="D17" s="101" t="s">
        <v>104</v>
      </c>
      <c r="E17" s="108" t="s">
        <v>105</v>
      </c>
      <c r="F17" s="100">
        <v>97403</v>
      </c>
      <c r="G17" s="109" t="s">
        <v>32</v>
      </c>
      <c r="H17" s="109" t="s">
        <v>106</v>
      </c>
      <c r="I17" s="106">
        <v>0.01</v>
      </c>
      <c r="J17" s="106">
        <v>1.0999999999999999E-2</v>
      </c>
      <c r="K17" s="106">
        <v>2.8000000000000001E-2</v>
      </c>
      <c r="L17" s="105">
        <v>0</v>
      </c>
      <c r="M17" s="106">
        <v>7.3999999999999996E-2</v>
      </c>
      <c r="N17" s="106">
        <v>5.0999999999999997E-2</v>
      </c>
      <c r="O17" s="106">
        <v>0.15</v>
      </c>
      <c r="P17" s="105">
        <v>0</v>
      </c>
      <c r="Q17" s="105">
        <v>1</v>
      </c>
      <c r="R17" s="105">
        <v>0</v>
      </c>
      <c r="S17" s="105">
        <v>0</v>
      </c>
      <c r="T17" s="105">
        <v>1</v>
      </c>
      <c r="U17" s="105">
        <f>+L17+P17</f>
        <v>0</v>
      </c>
      <c r="V17" s="105">
        <f>+L17+P17+Q17</f>
        <v>1</v>
      </c>
      <c r="W17" s="105"/>
    </row>
    <row r="18" spans="1:23" x14ac:dyDescent="0.25">
      <c r="A18" s="85" t="s">
        <v>101</v>
      </c>
      <c r="B18" s="86" t="s">
        <v>107</v>
      </c>
      <c r="C18" s="92" t="s">
        <v>108</v>
      </c>
      <c r="D18" s="92" t="s">
        <v>109</v>
      </c>
      <c r="E18" s="93" t="s">
        <v>110</v>
      </c>
      <c r="F18" s="86">
        <v>97212</v>
      </c>
      <c r="G18" s="86" t="s">
        <v>32</v>
      </c>
      <c r="H18" s="86" t="s">
        <v>111</v>
      </c>
      <c r="I18" s="88">
        <v>5.6000000000000001E-2</v>
      </c>
      <c r="J18" s="88">
        <v>8.4000000000000005E-2</v>
      </c>
      <c r="K18" s="88">
        <v>0.27900000000000003</v>
      </c>
      <c r="L18" s="91">
        <v>10</v>
      </c>
      <c r="M18" s="94">
        <v>0.109</v>
      </c>
      <c r="N18" s="94">
        <v>4.5999999999999999E-2</v>
      </c>
      <c r="O18" s="94">
        <v>0.127</v>
      </c>
      <c r="P18" s="91">
        <v>0</v>
      </c>
      <c r="Q18" s="91">
        <v>1</v>
      </c>
      <c r="R18" s="91">
        <v>1</v>
      </c>
      <c r="S18" s="91">
        <v>0</v>
      </c>
      <c r="T18" s="91">
        <v>1</v>
      </c>
      <c r="U18" s="91">
        <v>1</v>
      </c>
      <c r="V18" s="91">
        <v>1</v>
      </c>
      <c r="W18" s="91"/>
    </row>
    <row r="19" spans="1:23" x14ac:dyDescent="0.25">
      <c r="A19" s="85" t="s">
        <v>112</v>
      </c>
      <c r="B19" s="86" t="s">
        <v>113</v>
      </c>
      <c r="C19" s="92" t="s">
        <v>114</v>
      </c>
      <c r="D19" s="92" t="s">
        <v>115</v>
      </c>
      <c r="E19" s="93" t="s">
        <v>116</v>
      </c>
      <c r="F19" s="86">
        <v>38112</v>
      </c>
      <c r="G19" s="86" t="s">
        <v>32</v>
      </c>
      <c r="H19" s="95" t="s">
        <v>117</v>
      </c>
      <c r="I19" s="96">
        <v>0.52100000000000002</v>
      </c>
      <c r="J19" s="96">
        <v>0.55600000000000005</v>
      </c>
      <c r="K19" s="96">
        <v>0.97799999999999998</v>
      </c>
      <c r="L19" s="91">
        <v>13</v>
      </c>
      <c r="M19" s="94">
        <v>5.6000000000000001E-2</v>
      </c>
      <c r="N19" s="94">
        <v>5.1999999999999998E-2</v>
      </c>
      <c r="O19" s="94">
        <v>0.14799999999999999</v>
      </c>
      <c r="P19" s="91">
        <v>0</v>
      </c>
      <c r="Q19" s="91">
        <v>3</v>
      </c>
      <c r="R19" s="91">
        <v>1</v>
      </c>
      <c r="S19" s="91">
        <v>0</v>
      </c>
      <c r="T19" s="91">
        <v>1</v>
      </c>
      <c r="U19" s="91">
        <v>1</v>
      </c>
      <c r="V19" s="91">
        <v>1</v>
      </c>
      <c r="W19" s="91"/>
    </row>
    <row r="20" spans="1:23" x14ac:dyDescent="0.25">
      <c r="A20" s="30" t="s">
        <v>118</v>
      </c>
      <c r="B20" s="31" t="s">
        <v>119</v>
      </c>
      <c r="C20" s="37" t="s">
        <v>120</v>
      </c>
      <c r="D20" s="37"/>
      <c r="E20" s="38"/>
      <c r="F20" s="31">
        <v>78704</v>
      </c>
      <c r="G20" s="31"/>
      <c r="H20" s="16"/>
      <c r="I20" s="19">
        <v>8.5000000000000006E-2</v>
      </c>
      <c r="J20" s="19">
        <v>3.6999999999999998E-2</v>
      </c>
      <c r="K20" s="19">
        <v>0.13400000000000001</v>
      </c>
      <c r="L20" s="20">
        <v>1</v>
      </c>
      <c r="M20" s="21">
        <v>0.33500000000000002</v>
      </c>
      <c r="N20" s="21">
        <v>0.28599999999999998</v>
      </c>
      <c r="O20" s="21">
        <v>0.84499999999999997</v>
      </c>
      <c r="P20" s="20">
        <v>16</v>
      </c>
      <c r="Q20" s="20">
        <v>2</v>
      </c>
      <c r="R20" s="20">
        <v>1</v>
      </c>
      <c r="S20" s="20">
        <v>1</v>
      </c>
      <c r="T20" s="20">
        <v>1</v>
      </c>
      <c r="U20" s="20">
        <v>1</v>
      </c>
      <c r="V20" s="20">
        <v>1</v>
      </c>
      <c r="W20" s="20">
        <v>1</v>
      </c>
    </row>
    <row r="21" spans="1:23" x14ac:dyDescent="0.25">
      <c r="A21" s="85" t="s">
        <v>118</v>
      </c>
      <c r="B21" s="86" t="s">
        <v>121</v>
      </c>
      <c r="C21" s="97" t="s">
        <v>122</v>
      </c>
      <c r="D21" s="86" t="s">
        <v>123</v>
      </c>
      <c r="E21" s="93" t="s">
        <v>124</v>
      </c>
      <c r="F21" s="86">
        <v>75231</v>
      </c>
      <c r="G21" s="86" t="s">
        <v>32</v>
      </c>
      <c r="H21" s="95" t="s">
        <v>125</v>
      </c>
      <c r="I21" s="96">
        <v>0.223</v>
      </c>
      <c r="J21" s="96">
        <v>0.81899999999999995</v>
      </c>
      <c r="K21" s="96">
        <v>0.878</v>
      </c>
      <c r="L21" s="91">
        <v>6</v>
      </c>
      <c r="M21" s="94">
        <v>0.38300000000000001</v>
      </c>
      <c r="N21" s="94">
        <v>0.13500000000000001</v>
      </c>
      <c r="O21" s="94">
        <v>0.498</v>
      </c>
      <c r="P21" s="91">
        <v>0</v>
      </c>
      <c r="Q21" s="91">
        <v>0</v>
      </c>
      <c r="R21" s="91">
        <v>1</v>
      </c>
      <c r="S21" s="91">
        <v>0</v>
      </c>
      <c r="T21" s="91">
        <v>0</v>
      </c>
      <c r="U21" s="91">
        <v>1</v>
      </c>
      <c r="V21" s="91">
        <v>1</v>
      </c>
      <c r="W21" s="91"/>
    </row>
    <row r="22" spans="1:23" x14ac:dyDescent="0.25">
      <c r="A22" s="85" t="s">
        <v>118</v>
      </c>
      <c r="B22" s="86" t="s">
        <v>126</v>
      </c>
      <c r="C22" s="92" t="s">
        <v>127</v>
      </c>
      <c r="D22" s="92" t="s">
        <v>128</v>
      </c>
      <c r="E22" s="93" t="s">
        <v>129</v>
      </c>
      <c r="F22" s="86">
        <v>76132</v>
      </c>
      <c r="G22" s="86" t="s">
        <v>130</v>
      </c>
      <c r="H22" s="86" t="s">
        <v>125</v>
      </c>
      <c r="I22" s="88">
        <v>0.14899999999999999</v>
      </c>
      <c r="J22" s="88">
        <v>0.17299999999999999</v>
      </c>
      <c r="K22" s="88">
        <v>0.34799999999999998</v>
      </c>
      <c r="L22" s="91">
        <v>3</v>
      </c>
      <c r="M22" s="94">
        <v>0.26700000000000002</v>
      </c>
      <c r="N22" s="94">
        <v>0.14699999999999999</v>
      </c>
      <c r="O22" s="94">
        <v>0.22500000000000001</v>
      </c>
      <c r="P22" s="91">
        <v>0</v>
      </c>
      <c r="Q22" s="91">
        <v>0</v>
      </c>
      <c r="R22" s="91">
        <v>1</v>
      </c>
      <c r="S22" s="91">
        <v>0</v>
      </c>
      <c r="T22" s="91">
        <v>0</v>
      </c>
      <c r="U22" s="91">
        <v>1</v>
      </c>
      <c r="V22" s="91">
        <v>1</v>
      </c>
      <c r="W22" s="91"/>
    </row>
    <row r="23" spans="1:23" x14ac:dyDescent="0.25">
      <c r="A23" s="30" t="s">
        <v>118</v>
      </c>
      <c r="B23" s="31" t="s">
        <v>131</v>
      </c>
      <c r="C23" s="37" t="s">
        <v>132</v>
      </c>
      <c r="D23" s="37" t="s">
        <v>133</v>
      </c>
      <c r="E23" s="38" t="s">
        <v>134</v>
      </c>
      <c r="F23" s="31">
        <v>77023</v>
      </c>
      <c r="G23" s="31" t="s">
        <v>130</v>
      </c>
      <c r="H23" s="40" t="s">
        <v>135</v>
      </c>
      <c r="I23" s="34">
        <v>0.189</v>
      </c>
      <c r="J23" s="34">
        <v>2.4E-2</v>
      </c>
      <c r="K23" s="34">
        <v>0.92900000000000005</v>
      </c>
      <c r="L23" s="20">
        <v>15</v>
      </c>
      <c r="M23" s="21">
        <v>0.40799999999999997</v>
      </c>
      <c r="N23" s="21">
        <v>0.876</v>
      </c>
      <c r="O23" s="21">
        <v>0.97199999999999998</v>
      </c>
      <c r="P23" s="20">
        <v>13</v>
      </c>
      <c r="Q23" s="20">
        <v>1</v>
      </c>
      <c r="R23" s="20">
        <v>1</v>
      </c>
      <c r="S23" s="20">
        <v>1</v>
      </c>
      <c r="T23" s="20">
        <v>1</v>
      </c>
      <c r="U23" s="20">
        <v>1</v>
      </c>
      <c r="V23" s="20">
        <v>1</v>
      </c>
      <c r="W23" s="20">
        <v>1</v>
      </c>
    </row>
    <row r="24" spans="1:23" x14ac:dyDescent="0.25">
      <c r="A24" s="22" t="s">
        <v>118</v>
      </c>
      <c r="B24" s="23" t="s">
        <v>136</v>
      </c>
      <c r="C24" s="23" t="s">
        <v>137</v>
      </c>
      <c r="D24" s="23"/>
      <c r="E24" s="41"/>
      <c r="F24" s="23">
        <v>78229</v>
      </c>
      <c r="G24" s="23"/>
      <c r="H24" s="41"/>
      <c r="I24" s="27">
        <v>7.4999999999999997E-2</v>
      </c>
      <c r="J24" s="27">
        <v>9.1999999999999998E-2</v>
      </c>
      <c r="K24" s="27">
        <v>0.13900000000000001</v>
      </c>
      <c r="L24" s="42">
        <v>2</v>
      </c>
      <c r="M24" s="43">
        <v>0.58699999999999997</v>
      </c>
      <c r="N24" s="43">
        <v>0.55400000000000005</v>
      </c>
      <c r="O24" s="43">
        <v>0.82499999999999996</v>
      </c>
      <c r="P24" s="42">
        <v>17</v>
      </c>
      <c r="Q24" s="42">
        <v>0</v>
      </c>
      <c r="R24" s="42">
        <v>1</v>
      </c>
      <c r="S24" s="42">
        <v>1</v>
      </c>
      <c r="T24" s="42">
        <v>0</v>
      </c>
      <c r="U24" s="42">
        <v>1</v>
      </c>
      <c r="V24" s="42">
        <v>1</v>
      </c>
      <c r="W24" s="28"/>
    </row>
    <row r="25" spans="1:23" x14ac:dyDescent="0.25">
      <c r="A25" s="85" t="s">
        <v>138</v>
      </c>
      <c r="B25" s="86" t="s">
        <v>139</v>
      </c>
      <c r="C25" s="86" t="s">
        <v>140</v>
      </c>
      <c r="D25" s="86" t="s">
        <v>141</v>
      </c>
      <c r="E25" s="87" t="s">
        <v>142</v>
      </c>
      <c r="F25" s="86">
        <v>23462</v>
      </c>
      <c r="G25" s="86" t="s">
        <v>32</v>
      </c>
      <c r="H25" s="87" t="s">
        <v>143</v>
      </c>
      <c r="I25" s="88">
        <v>0.19600000000000001</v>
      </c>
      <c r="J25" s="88">
        <v>0.32700000000000001</v>
      </c>
      <c r="K25" s="88">
        <v>0.66200000000000003</v>
      </c>
      <c r="L25" s="89">
        <v>8</v>
      </c>
      <c r="M25" s="90">
        <v>6.6000000000000003E-2</v>
      </c>
      <c r="N25" s="90">
        <v>7.3999999999999996E-2</v>
      </c>
      <c r="O25" s="90">
        <v>0.111</v>
      </c>
      <c r="P25" s="89">
        <v>0</v>
      </c>
      <c r="Q25" s="89">
        <v>1</v>
      </c>
      <c r="R25" s="89">
        <v>1</v>
      </c>
      <c r="S25" s="89">
        <v>0</v>
      </c>
      <c r="T25" s="89">
        <v>1</v>
      </c>
      <c r="U25" s="89">
        <v>1</v>
      </c>
      <c r="V25" s="89">
        <v>1</v>
      </c>
      <c r="W25" s="91"/>
    </row>
    <row r="26" spans="1:23" x14ac:dyDescent="0.25">
      <c r="A26" s="44" t="s">
        <v>144</v>
      </c>
      <c r="B26" s="45" t="s">
        <v>145</v>
      </c>
      <c r="C26" s="46" t="s">
        <v>146</v>
      </c>
      <c r="D26" s="46" t="s">
        <v>141</v>
      </c>
      <c r="E26" s="47" t="s">
        <v>142</v>
      </c>
      <c r="F26" s="46">
        <v>98902</v>
      </c>
      <c r="G26" s="48" t="s">
        <v>32</v>
      </c>
      <c r="H26" s="45" t="s">
        <v>143</v>
      </c>
      <c r="I26" s="11">
        <v>0.01</v>
      </c>
      <c r="J26" s="11">
        <v>1.6E-2</v>
      </c>
      <c r="K26" s="11">
        <v>4.4999999999999998E-2</v>
      </c>
      <c r="L26" s="49">
        <v>0</v>
      </c>
      <c r="M26" s="13">
        <v>0.45</v>
      </c>
      <c r="N26" s="13">
        <v>0.438</v>
      </c>
      <c r="O26" s="13">
        <v>0.77100000000000002</v>
      </c>
      <c r="P26" s="49">
        <v>6</v>
      </c>
      <c r="Q26" s="49">
        <v>3</v>
      </c>
      <c r="R26" s="49">
        <v>0</v>
      </c>
      <c r="S26" s="49">
        <v>1</v>
      </c>
      <c r="T26" s="49">
        <v>1</v>
      </c>
      <c r="U26" s="49">
        <v>1</v>
      </c>
      <c r="V26" s="49">
        <v>1</v>
      </c>
      <c r="W26" s="49"/>
    </row>
    <row r="27" spans="1:23" x14ac:dyDescent="0.25">
      <c r="A27" s="50">
        <v>25</v>
      </c>
      <c r="B27" s="51" t="s">
        <v>147</v>
      </c>
      <c r="C27" s="51" t="s">
        <v>148</v>
      </c>
      <c r="D27" s="52"/>
      <c r="E27" s="53"/>
      <c r="F27" s="54"/>
      <c r="G27" s="55"/>
      <c r="H27" s="55"/>
      <c r="I27" s="56">
        <f t="shared" ref="I27:P27" si="0">AVERAGE(I2:I26)</f>
        <v>0.13992000000000002</v>
      </c>
      <c r="J27" s="56">
        <f t="shared" si="0"/>
        <v>0.21727999999999997</v>
      </c>
      <c r="K27" s="56">
        <f t="shared" si="0"/>
        <v>0.42784</v>
      </c>
      <c r="L27" s="57">
        <f t="shared" si="0"/>
        <v>6.68</v>
      </c>
      <c r="M27" s="56">
        <f t="shared" si="0"/>
        <v>0.1948</v>
      </c>
      <c r="N27" s="56">
        <f t="shared" si="0"/>
        <v>0.19039999999999996</v>
      </c>
      <c r="O27" s="56">
        <f t="shared" si="0"/>
        <v>0.41211999999999999</v>
      </c>
      <c r="P27" s="57">
        <f t="shared" si="0"/>
        <v>4.84</v>
      </c>
      <c r="Q27" s="58">
        <f t="shared" ref="Q27:W27" si="1">SUM(Q2:Q26)</f>
        <v>40</v>
      </c>
      <c r="R27" s="59">
        <f t="shared" si="1"/>
        <v>20</v>
      </c>
      <c r="S27" s="59">
        <f t="shared" si="1"/>
        <v>14</v>
      </c>
      <c r="T27" s="59">
        <f t="shared" si="1"/>
        <v>20</v>
      </c>
      <c r="U27" s="59">
        <f t="shared" si="1"/>
        <v>22</v>
      </c>
      <c r="V27" s="59">
        <f t="shared" si="1"/>
        <v>24</v>
      </c>
      <c r="W27" s="59">
        <f t="shared" si="1"/>
        <v>10</v>
      </c>
    </row>
    <row r="28" spans="1:23" x14ac:dyDescent="0.25">
      <c r="A28" s="60"/>
      <c r="B28" s="61"/>
      <c r="C28" s="61"/>
      <c r="D28" s="61"/>
      <c r="E28" s="62"/>
      <c r="F28" s="63"/>
      <c r="G28" s="64"/>
      <c r="H28" s="64"/>
      <c r="I28" s="60"/>
      <c r="J28" s="60"/>
      <c r="K28" s="60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</row>
    <row r="29" spans="1:23" x14ac:dyDescent="0.25">
      <c r="A29" s="60"/>
      <c r="C29" s="62" t="s">
        <v>149</v>
      </c>
      <c r="D29" s="64"/>
      <c r="E29" s="62"/>
      <c r="F29" s="64"/>
      <c r="G29" s="64"/>
      <c r="H29" s="64"/>
      <c r="I29" s="60"/>
      <c r="J29" s="60"/>
      <c r="K29" s="60"/>
      <c r="L29" s="66"/>
      <c r="M29" s="66"/>
      <c r="N29" s="66"/>
      <c r="O29" s="66"/>
      <c r="P29" s="66"/>
      <c r="Q29" s="66"/>
      <c r="R29" s="66">
        <f t="shared" ref="R29:W29" si="2">+R27/$A$27</f>
        <v>0.8</v>
      </c>
      <c r="S29" s="66">
        <f t="shared" si="2"/>
        <v>0.56000000000000005</v>
      </c>
      <c r="T29" s="66">
        <f t="shared" si="2"/>
        <v>0.8</v>
      </c>
      <c r="U29" s="66">
        <f t="shared" si="2"/>
        <v>0.88</v>
      </c>
      <c r="V29" s="66">
        <f t="shared" si="2"/>
        <v>0.96</v>
      </c>
      <c r="W29" s="66">
        <f t="shared" si="2"/>
        <v>0.4</v>
      </c>
    </row>
    <row r="30" spans="1:23" ht="30" x14ac:dyDescent="0.25">
      <c r="A30" s="60"/>
      <c r="B30" s="64"/>
      <c r="C30" s="62"/>
      <c r="D30" s="64"/>
      <c r="E30" s="62"/>
      <c r="F30" s="64"/>
      <c r="G30" s="64"/>
      <c r="H30" s="64"/>
      <c r="I30" s="60"/>
      <c r="J30" s="60"/>
      <c r="K30" s="60"/>
      <c r="L30" s="66"/>
      <c r="M30" s="66"/>
      <c r="N30" s="66"/>
      <c r="O30" s="66"/>
      <c r="P30" s="66"/>
      <c r="Q30" s="66"/>
      <c r="R30" s="113" t="s">
        <v>163</v>
      </c>
      <c r="S30" s="110" t="s">
        <v>150</v>
      </c>
      <c r="T30" s="110" t="s">
        <v>151</v>
      </c>
      <c r="U30" s="110" t="s">
        <v>152</v>
      </c>
      <c r="V30" s="110" t="s">
        <v>153</v>
      </c>
      <c r="W30" s="110" t="s">
        <v>154</v>
      </c>
    </row>
    <row r="31" spans="1:23" x14ac:dyDescent="0.25">
      <c r="A31" s="67"/>
      <c r="B31" s="68"/>
      <c r="C31" s="69"/>
      <c r="D31" s="68"/>
      <c r="E31" s="69"/>
      <c r="F31" s="68"/>
      <c r="G31" s="68"/>
      <c r="H31" s="68"/>
      <c r="I31" s="67"/>
      <c r="J31" s="67"/>
      <c r="K31" s="67"/>
      <c r="L31" s="70"/>
      <c r="M31" s="70"/>
      <c r="N31" s="70"/>
      <c r="O31" s="70"/>
      <c r="P31" s="70"/>
      <c r="Q31" s="70"/>
      <c r="R31" s="111"/>
      <c r="S31" s="111"/>
      <c r="T31" s="111"/>
      <c r="U31" s="111" t="s">
        <v>155</v>
      </c>
      <c r="V31" s="114" t="s">
        <v>156</v>
      </c>
      <c r="W31" s="111"/>
    </row>
    <row r="32" spans="1:23" x14ac:dyDescent="0.25">
      <c r="A32" s="71"/>
      <c r="B32" s="72"/>
      <c r="D32" s="73"/>
      <c r="E32" s="74"/>
      <c r="F32" s="72"/>
      <c r="G32" s="72"/>
      <c r="H32" s="72"/>
      <c r="I32" s="71"/>
      <c r="J32" s="71"/>
      <c r="K32" s="71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6"/>
      <c r="W32" s="75"/>
    </row>
    <row r="33" spans="1:23" x14ac:dyDescent="0.25">
      <c r="A33" s="71"/>
      <c r="B33" s="112" t="s">
        <v>157</v>
      </c>
      <c r="D33" s="73"/>
      <c r="E33" s="74"/>
      <c r="F33" s="72"/>
      <c r="G33" s="75"/>
      <c r="H33" s="72"/>
      <c r="O33" s="75"/>
      <c r="P33" s="75"/>
      <c r="Q33" s="75"/>
      <c r="R33" s="75"/>
      <c r="S33" s="75"/>
      <c r="T33" s="75"/>
      <c r="U33" s="75"/>
      <c r="V33" s="76"/>
      <c r="W33" s="75"/>
    </row>
    <row r="34" spans="1:23" x14ac:dyDescent="0.25">
      <c r="A34" s="71"/>
      <c r="B34" s="72"/>
      <c r="C34" s="73"/>
      <c r="D34" s="73"/>
      <c r="E34" s="74"/>
      <c r="F34" s="72"/>
      <c r="G34" s="75"/>
      <c r="H34" s="72"/>
      <c r="O34" s="75"/>
      <c r="P34" s="75"/>
      <c r="Q34" s="75"/>
      <c r="R34" s="75"/>
      <c r="S34" s="75"/>
      <c r="T34" s="75"/>
      <c r="U34" s="75"/>
      <c r="V34" s="75"/>
      <c r="W34" s="75"/>
    </row>
    <row r="35" spans="1:23" x14ac:dyDescent="0.25">
      <c r="A35" s="71"/>
      <c r="B35" s="98"/>
      <c r="C35" s="73" t="s">
        <v>164</v>
      </c>
      <c r="D35" s="73"/>
      <c r="E35" s="74"/>
      <c r="F35" s="72"/>
      <c r="G35" s="75"/>
      <c r="H35" s="72"/>
      <c r="O35" s="75"/>
      <c r="P35" s="75"/>
      <c r="Q35" s="75"/>
      <c r="R35" s="75"/>
      <c r="S35" s="75"/>
      <c r="T35" s="75"/>
      <c r="U35" s="75"/>
      <c r="V35" s="75"/>
      <c r="W35" s="75"/>
    </row>
    <row r="36" spans="1:23" x14ac:dyDescent="0.25">
      <c r="A36" s="71"/>
      <c r="B36" s="79"/>
      <c r="C36" s="79"/>
      <c r="D36" s="73"/>
      <c r="E36" s="74"/>
      <c r="F36" s="72"/>
      <c r="G36" s="75"/>
      <c r="H36" s="72"/>
      <c r="O36" s="75"/>
      <c r="P36" s="75"/>
      <c r="Q36" s="75"/>
      <c r="R36" s="75"/>
      <c r="S36" s="75"/>
      <c r="T36" s="75"/>
      <c r="U36" s="75"/>
      <c r="V36" s="75"/>
      <c r="W36" s="75"/>
    </row>
    <row r="37" spans="1:23" x14ac:dyDescent="0.25">
      <c r="A37" s="71"/>
      <c r="B37" s="80"/>
      <c r="C37" s="73" t="s">
        <v>165</v>
      </c>
      <c r="D37" s="73"/>
      <c r="E37" s="74"/>
      <c r="F37" s="72"/>
      <c r="G37" s="75"/>
      <c r="H37" s="72"/>
      <c r="O37" s="75"/>
      <c r="P37" s="75"/>
      <c r="Q37" s="75"/>
      <c r="R37" s="75"/>
      <c r="S37" s="75"/>
      <c r="T37" s="75"/>
      <c r="U37" s="75"/>
      <c r="V37" s="75"/>
      <c r="W37" s="75"/>
    </row>
    <row r="38" spans="1:23" x14ac:dyDescent="0.25">
      <c r="A38" s="71"/>
      <c r="B38" s="72"/>
      <c r="C38" s="73"/>
      <c r="D38" s="73"/>
      <c r="E38" s="74"/>
      <c r="F38" s="72"/>
      <c r="G38" s="75"/>
      <c r="H38" s="72"/>
      <c r="O38" s="75"/>
      <c r="P38" s="75"/>
      <c r="Q38" s="75"/>
      <c r="R38" s="75"/>
      <c r="S38" s="75"/>
      <c r="T38" s="75"/>
      <c r="U38" s="75"/>
      <c r="V38" s="75"/>
      <c r="W38" s="75"/>
    </row>
    <row r="39" spans="1:23" x14ac:dyDescent="0.25">
      <c r="A39" s="71"/>
      <c r="B39" s="107"/>
      <c r="C39" s="73" t="s">
        <v>160</v>
      </c>
      <c r="D39" s="73"/>
      <c r="E39" s="74"/>
      <c r="F39" s="72"/>
      <c r="G39" s="75"/>
      <c r="H39" s="72"/>
      <c r="O39" s="75"/>
      <c r="P39" s="75"/>
      <c r="Q39" s="75"/>
      <c r="R39" s="75"/>
      <c r="S39" s="75"/>
      <c r="T39" s="75"/>
      <c r="U39" s="75"/>
      <c r="V39" s="75"/>
      <c r="W39" s="75"/>
    </row>
    <row r="40" spans="1:23" x14ac:dyDescent="0.25">
      <c r="A40" s="71"/>
      <c r="B40" s="72"/>
      <c r="C40" s="73"/>
      <c r="D40" s="73"/>
      <c r="E40" s="74"/>
      <c r="F40" s="72"/>
      <c r="G40" s="75"/>
      <c r="H40" s="72"/>
      <c r="O40" s="75"/>
      <c r="P40" s="75"/>
      <c r="Q40" s="75"/>
      <c r="R40" s="75"/>
      <c r="S40" s="75"/>
      <c r="T40" s="75"/>
      <c r="U40" s="75"/>
      <c r="V40" s="75"/>
      <c r="W40" s="75"/>
    </row>
    <row r="41" spans="1:23" x14ac:dyDescent="0.25">
      <c r="A41" s="71"/>
      <c r="B41" s="81"/>
      <c r="C41" s="73" t="s">
        <v>159</v>
      </c>
      <c r="D41" s="73"/>
      <c r="E41" s="74"/>
      <c r="F41" s="72"/>
      <c r="G41" s="75"/>
      <c r="H41" s="72"/>
      <c r="O41" s="75"/>
      <c r="P41" s="75"/>
      <c r="Q41" s="75"/>
      <c r="R41" s="75"/>
      <c r="S41" s="75"/>
      <c r="T41" s="75"/>
      <c r="U41" s="75"/>
      <c r="V41" s="75"/>
      <c r="W41" s="75"/>
    </row>
    <row r="42" spans="1:23" x14ac:dyDescent="0.25">
      <c r="A42" s="71"/>
      <c r="B42" s="72"/>
      <c r="C42" s="73"/>
      <c r="D42" s="73"/>
      <c r="E42" s="74"/>
      <c r="F42" s="72"/>
      <c r="G42" s="75"/>
      <c r="H42" s="72"/>
      <c r="O42" s="75"/>
      <c r="P42" s="75"/>
      <c r="Q42" s="75"/>
      <c r="R42" s="75"/>
      <c r="S42" s="75"/>
      <c r="T42" s="75"/>
      <c r="U42" s="75"/>
      <c r="V42" s="75"/>
      <c r="W42" s="75"/>
    </row>
    <row r="43" spans="1:23" x14ac:dyDescent="0.25">
      <c r="A43" s="71"/>
      <c r="B43" s="78"/>
      <c r="C43" s="73" t="s">
        <v>158</v>
      </c>
      <c r="D43" s="73"/>
      <c r="E43" s="74"/>
      <c r="F43" s="72"/>
      <c r="G43" s="75"/>
      <c r="H43" s="72"/>
      <c r="O43" s="75"/>
      <c r="P43" s="75"/>
      <c r="Q43" s="75"/>
      <c r="R43" s="75"/>
      <c r="S43" s="75"/>
      <c r="T43" s="75"/>
      <c r="U43" s="75"/>
      <c r="V43" s="75"/>
      <c r="W43" s="75"/>
    </row>
    <row r="44" spans="1:23" x14ac:dyDescent="0.25">
      <c r="A44" s="71"/>
      <c r="B44" s="72"/>
      <c r="C44" s="73"/>
      <c r="D44" s="73"/>
      <c r="E44" s="74"/>
      <c r="F44" s="72"/>
      <c r="G44" s="75"/>
      <c r="H44" s="72"/>
      <c r="O44" s="75"/>
      <c r="P44" s="75"/>
      <c r="Q44" s="75"/>
      <c r="R44" s="75"/>
      <c r="S44" s="75"/>
      <c r="T44" s="75"/>
      <c r="U44" s="75"/>
      <c r="V44" s="75"/>
      <c r="W44" s="75"/>
    </row>
    <row r="45" spans="1:23" x14ac:dyDescent="0.25">
      <c r="A45" s="71"/>
      <c r="B45" s="72" t="s">
        <v>162</v>
      </c>
      <c r="C45" s="73" t="s">
        <v>161</v>
      </c>
      <c r="D45" s="73"/>
      <c r="E45" s="74"/>
      <c r="F45" s="72"/>
      <c r="G45" s="75"/>
      <c r="H45" s="72"/>
      <c r="O45" s="75"/>
      <c r="P45" s="75"/>
      <c r="Q45" s="75"/>
      <c r="R45" s="75"/>
      <c r="S45" s="75"/>
      <c r="T45" s="75"/>
      <c r="U45" s="75"/>
      <c r="V45" s="75"/>
      <c r="W45" s="75"/>
    </row>
  </sheetData>
  <pageMargins left="0.5" right="0.5" top="0.6" bottom="0.3" header="0.35" footer="0.25"/>
  <pageSetup orientation="landscape" horizontalDpi="300" verticalDpi="300" r:id="rId1"/>
  <headerFooter>
    <oddHeader>&amp;C&amp;"-,Bold"&amp;12Targeting Summary of Planned Parenthood Abortion Mega Center Locations in 2016</oddHeader>
    <oddFooter>&amp;LSusan Willke Enouen&amp;Cpdf for CRTL website&amp;R&amp;D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Willke Enouen</dc:creator>
  <cp:lastModifiedBy>MWade</cp:lastModifiedBy>
  <cp:lastPrinted>2023-03-24T19:17:03Z</cp:lastPrinted>
  <dcterms:created xsi:type="dcterms:W3CDTF">2023-03-24T17:55:50Z</dcterms:created>
  <dcterms:modified xsi:type="dcterms:W3CDTF">2023-04-26T18:34:17Z</dcterms:modified>
</cp:coreProperties>
</file>